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<sst xmlns="http://schemas.openxmlformats.org/spreadsheetml/2006/main" count="37" uniqueCount="34">
  <si>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CASA DE ASIGURARI DE SANATATE DAMBOVITA</t>
  </si>
  <si>
    <r>
      <t>Lista furnizorilor de analize medicale de laborator din jud.Dambovita si sumele repartizate pentru luna IULIE 2019</t>
    </r>
    <r>
      <rPr>
        <sz val="10"/>
        <rFont val="Times New Roman"/>
        <family val="1"/>
      </rPr>
      <t>,utilizand criteriile din anexa 19 la Ordinul MS/CNAS nr. 397/836/2018 si punctajul obtinut la contractare, actualizat la data prezentei, ca urmare a Filei de Buget nr. DG 847/27.06.2019 inregistrata la CAS D-ta la nr. 12.033/28.06.2019</t>
    </r>
  </si>
  <si>
    <t>Denumire furnizor investigaţii paraclinice</t>
  </si>
  <si>
    <t>Total suma contractata  recalculat</t>
  </si>
  <si>
    <t>Criteriul evaluare resurse(50%)</t>
  </si>
  <si>
    <t>Criteriul de calitate(50%)</t>
  </si>
  <si>
    <t xml:space="preserve">puncte </t>
  </si>
  <si>
    <t>suma</t>
  </si>
  <si>
    <t>puncte</t>
  </si>
  <si>
    <t>indeplinirea cerintelor pt.calitate si competenta</t>
  </si>
  <si>
    <t>part.la sch.de intercomparare</t>
  </si>
  <si>
    <t>Spitalul jud.de urgenta Tgv.</t>
  </si>
  <si>
    <t>SCM C.Davila Tgv</t>
  </si>
  <si>
    <t>Almina Trading S.A Tgv.</t>
  </si>
  <si>
    <t>Biomedica SRL Tgv</t>
  </si>
  <si>
    <t>Promed System SRL Tgv</t>
  </si>
  <si>
    <t>SCM dr Vasilescu Moreni</t>
  </si>
  <si>
    <t>Diamed SRL Pucioasa</t>
  </si>
  <si>
    <t>Medalex SRL Gaesti</t>
  </si>
  <si>
    <t>Euda Medical SRL Moreni</t>
  </si>
  <si>
    <t>Amadis SRL Moreni</t>
  </si>
  <si>
    <t>CMI dr.Cosmiuc L.Tgv</t>
  </si>
  <si>
    <t>Spitalul Orasenesc Gaesti</t>
  </si>
  <si>
    <t>total puncte si sume furnizori privati</t>
  </si>
  <si>
    <t>Valoare punct</t>
  </si>
  <si>
    <t>Presedinte Director general</t>
  </si>
  <si>
    <t>Director ex.al Directiei economice</t>
  </si>
  <si>
    <t>Director ex.al directiei relatii contractuale</t>
  </si>
  <si>
    <t>dr.jr.Cornel Craciun</t>
  </si>
  <si>
    <t>ec Niculina Sandu</t>
  </si>
  <si>
    <t>ec.Dinca Agnes</t>
  </si>
  <si>
    <t>Sef.Serv.Decontare serv.medicale</t>
  </si>
  <si>
    <t>ec.Termegan Liliana</t>
  </si>
  <si>
    <t xml:space="preserve">            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</si>
</sst>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1" fillId="0" borderId="1" xfId="0" applyFont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vertical="justify"/>
    </xf>
    <xf numFmtId="1" fontId="2" fillId="0" borderId="3" xfId="0" applyNumberFormat="1" applyFont="1" applyFill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right" vertical="justify"/>
    </xf>
    <xf numFmtId="4" fontId="2" fillId="0" borderId="3" xfId="0" applyNumberFormat="1" applyFont="1" applyFill="1" applyBorder="1" applyAlignment="1">
      <alignment horizontal="center" vertical="top" wrapText="1"/>
    </xf>
    <xf numFmtId="4" fontId="2" fillId="0" borderId="4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2" borderId="8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9" xfId="0" applyFont="1" applyFill="1" applyBorder="1" applyAlignment="1">
      <alignment horizontal="center" vertical="top" wrapText="1"/>
    </xf>
    <xf numFmtId="4" fontId="1" fillId="2" borderId="9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justify"/>
    </xf>
    <xf numFmtId="4" fontId="3" fillId="0" borderId="4" xfId="0" applyNumberFormat="1" applyFont="1" applyFill="1" applyBorder="1" applyAlignment="1">
      <alignment horizontal="center" vertical="justify"/>
    </xf>
    <xf numFmtId="0" fontId="1" fillId="0" borderId="9" xfId="0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 vertical="top" wrapText="1"/>
    </xf>
    <xf numFmtId="4" fontId="1" fillId="0" borderId="3" xfId="0" applyNumberFormat="1" applyFont="1" applyFill="1" applyBorder="1" applyAlignment="1">
      <alignment horizontal="right" vertical="top" wrapText="1"/>
    </xf>
    <xf numFmtId="4" fontId="1" fillId="0" borderId="4" xfId="0" applyNumberFormat="1" applyFont="1" applyFill="1" applyBorder="1" applyAlignment="1">
      <alignment horizontal="right" vertical="top" wrapText="1"/>
    </xf>
    <xf numFmtId="4" fontId="1" fillId="0" borderId="3" xfId="0" applyNumberFormat="1" applyFont="1" applyFill="1" applyBorder="1" applyAlignment="1">
      <alignment horizontal="right" vertical="justify"/>
    </xf>
    <xf numFmtId="4" fontId="1" fillId="0" borderId="4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horizontal="right"/>
    </xf>
    <xf numFmtId="0" fontId="1" fillId="0" borderId="10" xfId="0" applyFont="1" applyBorder="1" applyAlignment="1">
      <alignment/>
    </xf>
    <xf numFmtId="3" fontId="2" fillId="3" borderId="9" xfId="0" applyNumberFormat="1" applyFont="1" applyFill="1" applyBorder="1" applyAlignment="1">
      <alignment horizontal="right" vertical="top" wrapText="1"/>
    </xf>
    <xf numFmtId="4" fontId="1" fillId="4" borderId="9" xfId="0" applyNumberFormat="1" applyFont="1" applyFill="1" applyBorder="1" applyAlignment="1">
      <alignment vertical="top" wrapText="1"/>
    </xf>
    <xf numFmtId="4" fontId="1" fillId="3" borderId="8" xfId="0" applyNumberFormat="1" applyFont="1" applyFill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4" fontId="1" fillId="3" borderId="10" xfId="0" applyNumberFormat="1" applyFont="1" applyFill="1" applyBorder="1" applyAlignment="1">
      <alignment vertical="top" wrapText="1"/>
    </xf>
    <xf numFmtId="2" fontId="1" fillId="4" borderId="10" xfId="0" applyNumberFormat="1" applyFont="1" applyFill="1" applyBorder="1" applyAlignment="1">
      <alignment vertical="top" wrapText="1"/>
    </xf>
    <xf numFmtId="0" fontId="1" fillId="5" borderId="10" xfId="0" applyFont="1" applyFill="1" applyBorder="1" applyAlignment="1">
      <alignment wrapText="1"/>
    </xf>
    <xf numFmtId="4" fontId="1" fillId="5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0" fillId="0" borderId="0" xfId="0" applyAlignment="1">
      <alignment vertical="justify"/>
    </xf>
    <xf numFmtId="1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27.57421875" style="0" customWidth="1"/>
    <col min="2" max="2" width="11.7109375" style="0" customWidth="1"/>
    <col min="3" max="3" width="10.00390625" style="0" customWidth="1"/>
    <col min="5" max="5" width="9.00390625" style="0" customWidth="1"/>
    <col min="6" max="6" width="10.7109375" style="0" customWidth="1"/>
    <col min="7" max="7" width="9.57421875" style="0" customWidth="1"/>
    <col min="8" max="8" width="11.28125" style="0" customWidth="1"/>
  </cols>
  <sheetData>
    <row r="1" spans="1:9" ht="12.75">
      <c r="A1" s="1" t="s">
        <v>0</v>
      </c>
      <c r="B1" s="2"/>
      <c r="C1" s="2"/>
      <c r="D1" s="2"/>
      <c r="E1" s="3"/>
      <c r="F1" s="3"/>
      <c r="G1" s="3"/>
      <c r="H1" s="3"/>
      <c r="I1" s="1"/>
    </row>
    <row r="2" spans="1:9" ht="12.75">
      <c r="A2" s="1"/>
      <c r="B2" s="2"/>
      <c r="C2" s="2"/>
      <c r="D2" s="2"/>
      <c r="E2" s="3"/>
      <c r="F2" s="3"/>
      <c r="G2" s="3"/>
      <c r="H2" s="3"/>
      <c r="I2" s="1"/>
    </row>
    <row r="3" spans="1:9" ht="12.75">
      <c r="A3" s="4" t="s">
        <v>1</v>
      </c>
      <c r="B3" s="4"/>
      <c r="C3" s="4"/>
      <c r="D3" s="4"/>
      <c r="E3" s="4"/>
      <c r="F3" s="4"/>
      <c r="G3" s="4"/>
      <c r="H3" s="4"/>
      <c r="I3" s="1"/>
    </row>
    <row r="4" spans="1:9" ht="12.75">
      <c r="A4" s="4"/>
      <c r="B4" s="4"/>
      <c r="C4" s="4"/>
      <c r="D4" s="4"/>
      <c r="E4" s="4"/>
      <c r="F4" s="4"/>
      <c r="G4" s="4"/>
      <c r="H4" s="4"/>
      <c r="I4" s="5"/>
    </row>
    <row r="5" spans="1:9" ht="12.75">
      <c r="A5" s="6"/>
      <c r="B5" s="6"/>
      <c r="C5" s="6"/>
      <c r="D5" s="6"/>
      <c r="E5" s="6"/>
      <c r="F5" s="6"/>
      <c r="G5" s="6"/>
      <c r="H5" s="6"/>
      <c r="I5" s="1"/>
    </row>
    <row r="6" spans="1:9" ht="12.75">
      <c r="A6" s="7" t="s">
        <v>2</v>
      </c>
      <c r="B6" s="8" t="s">
        <v>3</v>
      </c>
      <c r="C6" s="9">
        <v>1</v>
      </c>
      <c r="D6" s="10"/>
      <c r="E6" s="9">
        <v>2</v>
      </c>
      <c r="F6" s="11"/>
      <c r="G6" s="11"/>
      <c r="H6" s="10"/>
      <c r="I6" s="12"/>
    </row>
    <row r="7" spans="1:9" ht="12.75">
      <c r="A7" s="13"/>
      <c r="B7" s="14"/>
      <c r="C7" s="15" t="s">
        <v>4</v>
      </c>
      <c r="D7" s="16"/>
      <c r="E7" s="15" t="s">
        <v>5</v>
      </c>
      <c r="F7" s="17"/>
      <c r="G7" s="17"/>
      <c r="H7" s="16"/>
      <c r="I7" s="12"/>
    </row>
    <row r="8" spans="1:9" ht="12.75">
      <c r="A8" s="13"/>
      <c r="B8" s="18"/>
      <c r="C8" s="19"/>
      <c r="D8" s="20">
        <v>0.5</v>
      </c>
      <c r="E8" s="19"/>
      <c r="F8" s="21">
        <v>0.25</v>
      </c>
      <c r="G8" s="22"/>
      <c r="H8" s="23">
        <v>0.25</v>
      </c>
      <c r="I8" s="24"/>
    </row>
    <row r="9" spans="1:9" ht="12.75">
      <c r="A9" s="25"/>
      <c r="B9" s="26">
        <v>463032</v>
      </c>
      <c r="C9" s="27" t="s">
        <v>6</v>
      </c>
      <c r="D9" s="27" t="s">
        <v>7</v>
      </c>
      <c r="E9" s="27" t="s">
        <v>8</v>
      </c>
      <c r="F9" s="27" t="s">
        <v>7</v>
      </c>
      <c r="G9" s="28" t="s">
        <v>8</v>
      </c>
      <c r="H9" s="28" t="s">
        <v>7</v>
      </c>
      <c r="I9" s="12"/>
    </row>
    <row r="10" spans="1:9" ht="12.75">
      <c r="A10" s="29"/>
      <c r="B10" s="30"/>
      <c r="C10" s="27"/>
      <c r="D10" s="27"/>
      <c r="E10" s="31" t="s">
        <v>9</v>
      </c>
      <c r="F10" s="32"/>
      <c r="G10" s="33" t="s">
        <v>10</v>
      </c>
      <c r="H10" s="34"/>
      <c r="I10" s="12"/>
    </row>
    <row r="11" spans="1:9" ht="12.75">
      <c r="A11" s="35"/>
      <c r="B11" s="30"/>
      <c r="C11" s="36"/>
      <c r="D11" s="36">
        <v>231516</v>
      </c>
      <c r="E11" s="37">
        <v>115758</v>
      </c>
      <c r="F11" s="38"/>
      <c r="G11" s="39">
        <v>115758</v>
      </c>
      <c r="H11" s="40"/>
      <c r="I11" s="41"/>
    </row>
    <row r="12" spans="1:9" ht="12.75">
      <c r="A12" s="42" t="s">
        <v>11</v>
      </c>
      <c r="B12" s="43">
        <f>D12+F12+H12</f>
        <v>62924.7411</v>
      </c>
      <c r="C12" s="44">
        <v>1524</v>
      </c>
      <c r="D12" s="45">
        <f aca="true" t="shared" si="0" ref="D12:D23">C12*$D$25</f>
        <v>44271.4761</v>
      </c>
      <c r="E12" s="46">
        <v>144</v>
      </c>
      <c r="F12" s="47">
        <f aca="true" t="shared" si="1" ref="F12:F23">ROUND($E$25*E12,2)</f>
        <v>10988.23</v>
      </c>
      <c r="G12" s="48">
        <v>480</v>
      </c>
      <c r="H12" s="47">
        <f aca="true" t="shared" si="2" ref="H12:H23">ROUND($G$25*G12,3)</f>
        <v>7665.035</v>
      </c>
      <c r="I12" s="1"/>
    </row>
    <row r="13" spans="1:9" ht="12.75">
      <c r="A13" s="42" t="s">
        <v>12</v>
      </c>
      <c r="B13" s="43">
        <f aca="true" t="shared" si="3" ref="B13:B23">D13+F13+H13</f>
        <v>43053.45425924999</v>
      </c>
      <c r="C13" s="44">
        <v>745.77</v>
      </c>
      <c r="D13" s="45">
        <f t="shared" si="0"/>
        <v>21664.264259249998</v>
      </c>
      <c r="E13" s="46">
        <v>138</v>
      </c>
      <c r="F13" s="47">
        <f t="shared" si="1"/>
        <v>10530.39</v>
      </c>
      <c r="G13" s="48">
        <v>680</v>
      </c>
      <c r="H13" s="47">
        <f t="shared" si="2"/>
        <v>10858.8</v>
      </c>
      <c r="I13" s="1"/>
    </row>
    <row r="14" spans="1:9" ht="12.75">
      <c r="A14" s="42" t="s">
        <v>13</v>
      </c>
      <c r="B14" s="43">
        <f t="shared" si="3"/>
        <v>46094.72499075</v>
      </c>
      <c r="C14" s="44">
        <v>1024.23</v>
      </c>
      <c r="D14" s="45">
        <f t="shared" si="0"/>
        <v>29753.39499075</v>
      </c>
      <c r="E14" s="46">
        <v>143</v>
      </c>
      <c r="F14" s="47">
        <f t="shared" si="1"/>
        <v>10911.93</v>
      </c>
      <c r="G14" s="48">
        <v>340</v>
      </c>
      <c r="H14" s="47">
        <f t="shared" si="2"/>
        <v>5429.4</v>
      </c>
      <c r="I14" s="1"/>
    </row>
    <row r="15" spans="1:9" ht="12.75">
      <c r="A15" s="42" t="s">
        <v>14</v>
      </c>
      <c r="B15" s="43">
        <f t="shared" si="3"/>
        <v>66777.7165895</v>
      </c>
      <c r="C15" s="44">
        <v>1207.18</v>
      </c>
      <c r="D15" s="45">
        <f t="shared" si="0"/>
        <v>35068.005589500004</v>
      </c>
      <c r="E15" s="46">
        <v>157</v>
      </c>
      <c r="F15" s="47">
        <f t="shared" si="1"/>
        <v>11980.23</v>
      </c>
      <c r="G15" s="48">
        <v>1235.5</v>
      </c>
      <c r="H15" s="47">
        <f t="shared" si="2"/>
        <v>19729.481</v>
      </c>
      <c r="I15" s="1"/>
    </row>
    <row r="16" spans="1:9" ht="12.75">
      <c r="A16" s="42" t="s">
        <v>15</v>
      </c>
      <c r="B16" s="43">
        <f t="shared" si="3"/>
        <v>32548.8372925</v>
      </c>
      <c r="C16" s="44">
        <v>565.7</v>
      </c>
      <c r="D16" s="45">
        <f t="shared" si="0"/>
        <v>16433.3162925</v>
      </c>
      <c r="E16" s="46">
        <v>103</v>
      </c>
      <c r="F16" s="47">
        <f t="shared" si="1"/>
        <v>7859.64</v>
      </c>
      <c r="G16" s="48">
        <v>517</v>
      </c>
      <c r="H16" s="47">
        <f t="shared" si="2"/>
        <v>8255.881</v>
      </c>
      <c r="I16" s="1"/>
    </row>
    <row r="17" spans="1:9" ht="12.75">
      <c r="A17" s="42" t="s">
        <v>16</v>
      </c>
      <c r="B17" s="43">
        <f t="shared" si="3"/>
        <v>49424.11816225</v>
      </c>
      <c r="C17" s="44">
        <v>712.29</v>
      </c>
      <c r="D17" s="45">
        <f t="shared" si="0"/>
        <v>20691.68616225</v>
      </c>
      <c r="E17" s="46">
        <v>159</v>
      </c>
      <c r="F17" s="47">
        <f t="shared" si="1"/>
        <v>12132.84</v>
      </c>
      <c r="G17" s="48">
        <v>1039.5</v>
      </c>
      <c r="H17" s="47">
        <f t="shared" si="2"/>
        <v>16599.592</v>
      </c>
      <c r="I17" s="1"/>
    </row>
    <row r="18" spans="1:9" ht="12.75">
      <c r="A18" s="42" t="s">
        <v>17</v>
      </c>
      <c r="B18" s="43">
        <f t="shared" si="3"/>
        <v>25907.032343500003</v>
      </c>
      <c r="C18" s="44">
        <v>464.54</v>
      </c>
      <c r="D18" s="45">
        <f t="shared" si="0"/>
        <v>13494.666343500001</v>
      </c>
      <c r="E18" s="46">
        <v>89</v>
      </c>
      <c r="F18" s="47">
        <f t="shared" si="1"/>
        <v>6791.34</v>
      </c>
      <c r="G18" s="48">
        <v>352</v>
      </c>
      <c r="H18" s="47">
        <f t="shared" si="2"/>
        <v>5621.026</v>
      </c>
      <c r="I18" s="1"/>
    </row>
    <row r="19" spans="1:9" ht="12.75">
      <c r="A19" s="42" t="s">
        <v>18</v>
      </c>
      <c r="B19" s="43">
        <f t="shared" si="3"/>
        <v>26327.19529075</v>
      </c>
      <c r="C19" s="44">
        <v>396.23</v>
      </c>
      <c r="D19" s="45">
        <f t="shared" si="0"/>
        <v>11510.29329075</v>
      </c>
      <c r="E19" s="46">
        <v>118</v>
      </c>
      <c r="F19" s="47">
        <f t="shared" si="1"/>
        <v>9004.25</v>
      </c>
      <c r="G19" s="48">
        <v>364</v>
      </c>
      <c r="H19" s="47">
        <f t="shared" si="2"/>
        <v>5812.652</v>
      </c>
      <c r="I19" s="1"/>
    </row>
    <row r="20" spans="1:9" ht="12.75">
      <c r="A20" s="42" t="s">
        <v>19</v>
      </c>
      <c r="B20" s="43">
        <f t="shared" si="3"/>
        <v>27049.674931499998</v>
      </c>
      <c r="C20" s="44">
        <v>326.46</v>
      </c>
      <c r="D20" s="45">
        <f t="shared" si="0"/>
        <v>9483.507931499998</v>
      </c>
      <c r="E20" s="46">
        <v>115</v>
      </c>
      <c r="F20" s="47">
        <f t="shared" si="1"/>
        <v>8775.33</v>
      </c>
      <c r="G20" s="48">
        <v>550.5</v>
      </c>
      <c r="H20" s="47">
        <f t="shared" si="2"/>
        <v>8790.837</v>
      </c>
      <c r="I20" s="1"/>
    </row>
    <row r="21" spans="1:9" ht="12.75">
      <c r="A21" s="42" t="s">
        <v>20</v>
      </c>
      <c r="B21" s="43">
        <f t="shared" si="3"/>
        <v>32169.527666999995</v>
      </c>
      <c r="C21" s="44">
        <v>432.28</v>
      </c>
      <c r="D21" s="45">
        <f t="shared" si="0"/>
        <v>12557.528666999999</v>
      </c>
      <c r="E21" s="46">
        <v>119</v>
      </c>
      <c r="F21" s="47">
        <f t="shared" si="1"/>
        <v>9080.56</v>
      </c>
      <c r="G21" s="48">
        <v>659.5</v>
      </c>
      <c r="H21" s="47">
        <f t="shared" si="2"/>
        <v>10531.439</v>
      </c>
      <c r="I21" s="1"/>
    </row>
    <row r="22" spans="1:9" ht="12.75">
      <c r="A22" s="42" t="s">
        <v>21</v>
      </c>
      <c r="B22" s="43">
        <f t="shared" si="3"/>
        <v>27720.175935500003</v>
      </c>
      <c r="C22" s="44">
        <v>233.82</v>
      </c>
      <c r="D22" s="45">
        <f t="shared" si="0"/>
        <v>6792.3599355</v>
      </c>
      <c r="E22" s="46">
        <v>133</v>
      </c>
      <c r="F22" s="47">
        <f t="shared" si="1"/>
        <v>10148.86</v>
      </c>
      <c r="G22" s="48">
        <v>675</v>
      </c>
      <c r="H22" s="47">
        <f t="shared" si="2"/>
        <v>10778.956</v>
      </c>
      <c r="I22" s="1"/>
    </row>
    <row r="23" spans="1:9" ht="12.75">
      <c r="A23" s="42" t="s">
        <v>22</v>
      </c>
      <c r="B23" s="43">
        <f t="shared" si="3"/>
        <v>23034.810829999995</v>
      </c>
      <c r="C23" s="44">
        <v>337.2</v>
      </c>
      <c r="D23" s="45">
        <f t="shared" si="0"/>
        <v>9795.499829999999</v>
      </c>
      <c r="E23" s="46">
        <v>99</v>
      </c>
      <c r="F23" s="47">
        <f t="shared" si="1"/>
        <v>7554.41</v>
      </c>
      <c r="G23" s="48">
        <v>356</v>
      </c>
      <c r="H23" s="47">
        <f t="shared" si="2"/>
        <v>5684.901</v>
      </c>
      <c r="I23" s="1"/>
    </row>
    <row r="24" spans="1:9" ht="63.75">
      <c r="A24" s="49" t="s">
        <v>23</v>
      </c>
      <c r="B24" s="50">
        <f>SUM(B12:B23)</f>
        <v>463032.0093925</v>
      </c>
      <c r="C24" s="50">
        <f aca="true" t="shared" si="4" ref="C24:H24">SUM(C12:C23)</f>
        <v>7969.7</v>
      </c>
      <c r="D24" s="50">
        <f t="shared" si="4"/>
        <v>231515.9993925</v>
      </c>
      <c r="E24" s="50">
        <f t="shared" si="4"/>
        <v>1517</v>
      </c>
      <c r="F24" s="50">
        <f t="shared" si="4"/>
        <v>115758.01</v>
      </c>
      <c r="G24" s="50">
        <f t="shared" si="4"/>
        <v>7249</v>
      </c>
      <c r="H24" s="50">
        <f t="shared" si="4"/>
        <v>115758</v>
      </c>
      <c r="I24" s="1"/>
    </row>
    <row r="25" spans="1:9" ht="12.75">
      <c r="A25" s="42" t="s">
        <v>24</v>
      </c>
      <c r="B25" s="51"/>
      <c r="C25" s="52"/>
      <c r="D25" s="52">
        <f>ROUND(D11/C24,6)</f>
        <v>29.049525</v>
      </c>
      <c r="E25" s="53">
        <f>ROUND(B9*25%/E24,6)</f>
        <v>76.307185</v>
      </c>
      <c r="F25" s="53"/>
      <c r="G25" s="53">
        <f>ROUND(B9*25%/G24,6)</f>
        <v>15.968823</v>
      </c>
      <c r="H25" s="53"/>
      <c r="I25" s="1"/>
    </row>
    <row r="26" spans="1:9" ht="12.75">
      <c r="A26" s="1"/>
      <c r="B26" s="2"/>
      <c r="C26" s="2"/>
      <c r="D26" s="2"/>
      <c r="E26" s="2"/>
      <c r="F26" s="2"/>
      <c r="G26" s="3"/>
      <c r="H26" s="2"/>
      <c r="I26" s="1"/>
    </row>
    <row r="27" spans="1:9" ht="12.75">
      <c r="A27" s="54"/>
      <c r="B27" s="54"/>
      <c r="C27" s="54"/>
      <c r="D27" s="54"/>
      <c r="E27" s="54"/>
      <c r="F27" s="54"/>
      <c r="G27" s="54"/>
      <c r="H27" s="54"/>
      <c r="I27" s="1"/>
    </row>
    <row r="28" spans="1:9" ht="12.75">
      <c r="A28" s="54"/>
      <c r="B28" s="54"/>
      <c r="C28" s="54"/>
      <c r="D28" s="54"/>
      <c r="E28" s="54"/>
      <c r="F28" s="54"/>
      <c r="G28" s="54"/>
      <c r="H28" s="54"/>
      <c r="I28" s="1"/>
    </row>
    <row r="29" spans="1:9" ht="12.75">
      <c r="A29" s="1" t="s">
        <v>25</v>
      </c>
      <c r="B29" s="1" t="s">
        <v>26</v>
      </c>
      <c r="C29" s="1"/>
      <c r="D29" s="1"/>
      <c r="E29" s="1" t="s">
        <v>27</v>
      </c>
      <c r="F29" s="1"/>
      <c r="G29" s="1"/>
      <c r="H29" s="1"/>
      <c r="I29" s="1"/>
    </row>
    <row r="30" spans="1:9" ht="12.75">
      <c r="A30" s="1" t="s">
        <v>28</v>
      </c>
      <c r="B30" s="1" t="s">
        <v>29</v>
      </c>
      <c r="C30" s="1"/>
      <c r="D30" s="1"/>
      <c r="E30" s="1" t="s">
        <v>30</v>
      </c>
      <c r="F30" s="1"/>
      <c r="G30" s="1"/>
      <c r="H30" s="1"/>
      <c r="I30" s="1"/>
    </row>
    <row r="31" spans="1:9" ht="12.75">
      <c r="A31" s="1"/>
      <c r="B31" s="2"/>
      <c r="C31" s="2"/>
      <c r="D31" s="2"/>
      <c r="E31" s="3"/>
      <c r="F31" s="3"/>
      <c r="G31" s="3"/>
      <c r="H31" s="3"/>
      <c r="I31" s="1"/>
    </row>
    <row r="32" spans="1:9" ht="12.75">
      <c r="A32" s="3"/>
      <c r="B32" s="3"/>
      <c r="C32" s="3"/>
      <c r="D32" s="3"/>
      <c r="E32" s="1"/>
      <c r="F32" s="1"/>
      <c r="G32" s="1"/>
      <c r="H32" s="55"/>
      <c r="I32" s="1"/>
    </row>
    <row r="33" spans="1:9" ht="12.75">
      <c r="A33" s="3"/>
      <c r="B33" s="3" t="s">
        <v>31</v>
      </c>
      <c r="C33" s="3"/>
      <c r="D33" s="3"/>
      <c r="E33" s="3"/>
      <c r="F33" s="3"/>
      <c r="G33" s="3"/>
      <c r="H33" s="1"/>
      <c r="I33" s="1"/>
    </row>
    <row r="34" spans="1:9" ht="12.75">
      <c r="A34" s="3"/>
      <c r="B34" s="3" t="s">
        <v>32</v>
      </c>
      <c r="C34" s="3"/>
      <c r="D34" s="3"/>
      <c r="E34" s="3"/>
      <c r="F34" s="3"/>
      <c r="G34" s="3"/>
      <c r="H34" s="55">
        <v>43644</v>
      </c>
      <c r="I34" s="1"/>
    </row>
    <row r="35" spans="1:9" ht="12.75">
      <c r="A35" s="3" t="s">
        <v>33</v>
      </c>
      <c r="B35" s="3"/>
      <c r="C35" s="3"/>
      <c r="D35" s="3"/>
      <c r="E35" s="1"/>
      <c r="F35" s="1"/>
      <c r="G35" s="1"/>
      <c r="H35" s="1"/>
      <c r="I35" s="1"/>
    </row>
  </sheetData>
  <mergeCells count="12">
    <mergeCell ref="E10:F10"/>
    <mergeCell ref="G10:H10"/>
    <mergeCell ref="E11:F11"/>
    <mergeCell ref="G11:H11"/>
    <mergeCell ref="A3:H4"/>
    <mergeCell ref="A5:H5"/>
    <mergeCell ref="A6:A9"/>
    <mergeCell ref="B6:B7"/>
    <mergeCell ref="C6:D6"/>
    <mergeCell ref="E6:H6"/>
    <mergeCell ref="C7:D7"/>
    <mergeCell ref="E7:H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2019-07-11T13:26:56Z</dcterms:modified>
  <cp:category/>
  <cp:version/>
  <cp:contentType/>
  <cp:contentStatus/>
</cp:coreProperties>
</file>